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ssumptions" sheetId="1" r:id="rId1"/>
    <sheet name="Parts Dept" sheetId="2" r:id="rId2"/>
    <sheet name="Service Dept" sheetId="3" r:id="rId3"/>
    <sheet name="Summary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$#,##0;($#,##0);-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30.83203125" customWidth="1"/>
    <col min="2" max="2" width="14.83203125" customWidth="1"/>
    <col min="3" max="3" width="34.83203125" customWidth="1"/>
  </cols>
  <sheetData>
    <row r="1">
      <c r="A1" t="str">
        <v>Assumption</v>
      </c>
      <c r="B1" t="str">
        <v>Value</v>
      </c>
      <c r="C1" t="str">
        <v>Notes</v>
      </c>
    </row>
    <row r="2">
      <c r="A2" t="str">
        <v>Effective labor rate</v>
      </c>
      <c r="B2" s="1">
        <v>125</v>
      </c>
      <c r="C2" t="str">
        <v>Average billed hourly rate</v>
      </c>
    </row>
    <row r="3">
      <c r="A3" t="str">
        <v>Technician cost per hour</v>
      </c>
      <c r="B3" s="1">
        <v>35</v>
      </c>
      <c r="C3" t="str">
        <v>Average direct labor cost</v>
      </c>
    </row>
    <row r="4">
      <c r="A4" t="str">
        <v>Parts gross margin target</v>
      </c>
      <c r="B4" s="2">
        <v>0.4</v>
      </c>
      <c r="C4" t="str">
        <v>Used for planning only</v>
      </c>
    </row>
    <row r="5">
      <c r="A5" t="str">
        <v>Shop supplies % of labor sales</v>
      </c>
      <c r="B5" s="2">
        <v>0.05</v>
      </c>
      <c r="C5" t="str">
        <v>Small materials billed with labor</v>
      </c>
    </row>
    <row r="6">
      <c r="A6" t="str">
        <v>Warranty labor reimbursement %</v>
      </c>
      <c r="B6" s="2">
        <v>0.85</v>
      </c>
      <c r="C6" t="str">
        <v>As % of customer-pay labor rate</v>
      </c>
    </row>
    <row r="7">
      <c r="A7" t="str">
        <v>Payroll tax &amp; benefits %</v>
      </c>
      <c r="B7" s="2">
        <v>0.18</v>
      </c>
      <c r="C7" t="str">
        <v>Applied outside direct labor if needed</v>
      </c>
    </row>
    <row r="8">
      <c r="A8" t="str">
        <v>Target net profit margin</v>
      </c>
      <c r="B8" s="2">
        <v>0.12</v>
      </c>
      <c r="C8" t="str">
        <v>Department target</v>
      </c>
    </row>
  </sheetData>
  <ignoredErrors>
    <ignoredError numberStoredAsText="1" sqref="A1:C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cols>
    <col min="1" max="1" width="34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</cols>
  <sheetData>
    <row r="1">
      <c r="A1" t="str">
        <v>PARTS DEPARTMENT FINANCIAL STATEMENT</v>
      </c>
    </row>
    <row r="2">
      <c r="A2" t="str">
        <v>Account</v>
      </c>
      <c r="B2" t="str">
        <v>Jan</v>
      </c>
      <c r="C2" t="str">
        <v>Feb</v>
      </c>
      <c r="D2" t="str">
        <v>Mar</v>
      </c>
      <c r="E2" t="str">
        <v>Apr</v>
      </c>
      <c r="F2" t="str">
        <v>May</v>
      </c>
      <c r="G2" t="str">
        <v>Jun</v>
      </c>
      <c r="H2" t="str">
        <v>Jul</v>
      </c>
      <c r="I2" t="str">
        <v>Aug</v>
      </c>
      <c r="J2" t="str">
        <v>Sep</v>
      </c>
      <c r="K2" t="str">
        <v>Oct</v>
      </c>
      <c r="L2" t="str">
        <v>Nov</v>
      </c>
      <c r="M2" t="str">
        <v>Dec</v>
      </c>
      <c r="N2" t="str">
        <v>YTD</v>
      </c>
    </row>
    <row r="3">
      <c r="A3" t="str">
        <v>Revenue</v>
      </c>
    </row>
    <row r="4">
      <c r="A4" t="str">
        <v>Customer pay parts sales</v>
      </c>
    </row>
    <row r="5">
      <c r="A5" t="str">
        <v>Warranty parts sales</v>
      </c>
    </row>
    <row r="6">
      <c r="A6" t="str">
        <v>Internal parts sales</v>
      </c>
    </row>
    <row r="7">
      <c r="A7" t="str">
        <v>Wholesale parts sales</v>
      </c>
    </row>
    <row r="8">
      <c r="A8" t="str">
        <v>Other parts revenue</v>
      </c>
    </row>
    <row r="9">
      <c r="A9" t="str">
        <v>Total parts revenue</v>
      </c>
      <c r="B9" s="1">
        <f>SUM(B4:B8)</f>
      </c>
      <c r="C9" s="1">
        <f>SUM(C4:C8)</f>
      </c>
      <c r="D9" s="1">
        <f>SUM(D4:D8)</f>
      </c>
      <c r="E9" s="1">
        <f>SUM(E4:E8)</f>
      </c>
      <c r="F9" s="1">
        <f>SUM(F4:F8)</f>
      </c>
      <c r="G9" s="1">
        <f>SUM(G4:G8)</f>
      </c>
      <c r="H9" s="1">
        <f>SUM(H4:H8)</f>
      </c>
      <c r="I9" s="1">
        <f>SUM(I4:I8)</f>
      </c>
      <c r="J9" s="1">
        <f>SUM(J4:J8)</f>
      </c>
      <c r="K9" s="1">
        <f>SUM(K4:K8)</f>
      </c>
      <c r="L9" s="1">
        <f>SUM(L4:L8)</f>
      </c>
      <c r="M9" s="1">
        <f>SUM(M4:M8)</f>
      </c>
      <c r="N9" s="1">
        <f>SUM(B9:M9)</f>
      </c>
    </row>
    <row r="10">
      <c r="A10" t="str">
        <v>Cost of Sales</v>
      </c>
    </row>
    <row r="11">
      <c r="A11" t="str">
        <v>Cost of customer pay parts</v>
      </c>
    </row>
    <row r="12">
      <c r="A12" t="str">
        <v>Cost of warranty parts</v>
      </c>
    </row>
    <row r="13">
      <c r="A13" t="str">
        <v>Cost of internal parts</v>
      </c>
    </row>
    <row r="14">
      <c r="A14" t="str">
        <v>Cost of wholesale parts</v>
      </c>
    </row>
    <row r="15">
      <c r="A15" t="str">
        <v>Other parts cost</v>
      </c>
    </row>
    <row r="16">
      <c r="A16" t="str">
        <v>Total parts cost of sales</v>
      </c>
      <c r="B16" s="1">
        <f>SUM(B11:B15)</f>
      </c>
      <c r="C16" s="1">
        <f>SUM(C11:C15)</f>
      </c>
      <c r="D16" s="1">
        <f>SUM(D11:D15)</f>
      </c>
      <c r="E16" s="1">
        <f>SUM(E11:E15)</f>
      </c>
      <c r="F16" s="1">
        <f>SUM(F11:F15)</f>
      </c>
      <c r="G16" s="1">
        <f>SUM(G11:G15)</f>
      </c>
      <c r="H16" s="1">
        <f>SUM(H11:H15)</f>
      </c>
      <c r="I16" s="1">
        <f>SUM(I11:I15)</f>
      </c>
      <c r="J16" s="1">
        <f>SUM(J11:J15)</f>
      </c>
      <c r="K16" s="1">
        <f>SUM(K11:K15)</f>
      </c>
      <c r="L16" s="1">
        <f>SUM(L11:L15)</f>
      </c>
      <c r="M16" s="1">
        <f>SUM(M11:M15)</f>
      </c>
      <c r="N16" s="1">
        <f>SUM(B16:M16)</f>
      </c>
    </row>
    <row r="17">
      <c r="A17" t="str">
        <v>Gross Profit</v>
      </c>
    </row>
    <row r="18">
      <c r="A18" t="str">
        <v>Parts gross profit</v>
      </c>
      <c r="B18" s="1">
        <f>B9-B16</f>
      </c>
      <c r="C18" s="1">
        <f>C9-C16</f>
      </c>
      <c r="D18" s="1">
        <f>D9-D16</f>
      </c>
      <c r="E18" s="1">
        <f>E9-E16</f>
      </c>
      <c r="F18" s="1">
        <f>F9-F16</f>
      </c>
      <c r="G18" s="1">
        <f>G9-G16</f>
      </c>
      <c r="H18" s="1">
        <f>H9-H16</f>
      </c>
      <c r="I18" s="1">
        <f>I9-I16</f>
      </c>
      <c r="J18" s="1">
        <f>J9-J16</f>
      </c>
      <c r="K18" s="1">
        <f>K9-K16</f>
      </c>
      <c r="L18" s="1">
        <f>L9-L16</f>
      </c>
      <c r="M18" s="1">
        <f>M9-M16</f>
      </c>
      <c r="N18" s="1">
        <f>SUM(B18:M18)</f>
      </c>
    </row>
    <row r="19">
      <c r="A19" t="str">
        <v>Parts gross margin %</v>
      </c>
      <c r="B19" s="2">
        <f>IFERROR(B18/B9,0)</f>
      </c>
      <c r="C19" s="2">
        <f>IFERROR(C18/C9,0)</f>
      </c>
      <c r="D19" s="2">
        <f>IFERROR(D18/D9,0)</f>
      </c>
      <c r="E19" s="2">
        <f>IFERROR(E18/E9,0)</f>
      </c>
      <c r="F19" s="2">
        <f>IFERROR(F18/F9,0)</f>
      </c>
      <c r="G19" s="2">
        <f>IFERROR(G18/G9,0)</f>
      </c>
      <c r="H19" s="2">
        <f>IFERROR(H18/H9,0)</f>
      </c>
      <c r="I19" s="2">
        <f>IFERROR(I18/I9,0)</f>
      </c>
      <c r="J19" s="2">
        <f>IFERROR(J18/J9,0)</f>
      </c>
      <c r="K19" s="2">
        <f>IFERROR(K18/K9,0)</f>
      </c>
      <c r="L19" s="2">
        <f>IFERROR(L18/L9,0)</f>
      </c>
      <c r="M19" s="2">
        <f>IFERROR(M18/M9,0)</f>
      </c>
      <c r="N19" s="2">
        <f>IFERROR(N18/N9,0)</f>
      </c>
    </row>
    <row r="20">
      <c r="A20" t="str">
        <v>Operating Expenses</v>
      </c>
    </row>
    <row r="21">
      <c r="A21" t="str">
        <v>Parts manager compensation</v>
      </c>
    </row>
    <row r="22">
      <c r="A22" t="str">
        <v>Counterperson compensation</v>
      </c>
    </row>
    <row r="23">
      <c r="A23" t="str">
        <v>Delivery &amp; shipping</v>
      </c>
    </row>
    <row r="24">
      <c r="A24" t="str">
        <v>Inventory adjustments / obsolescence</v>
      </c>
    </row>
    <row r="25">
      <c r="A25" t="str">
        <v>Supplies &amp; uniforms</v>
      </c>
    </row>
    <row r="26">
      <c r="A26" t="str">
        <v>Advertising &amp; promotion</v>
      </c>
    </row>
    <row r="27">
      <c r="A27" t="str">
        <v>Allocated occupancy</v>
      </c>
    </row>
    <row r="28">
      <c r="A28" t="str">
        <v>Software / DMS</v>
      </c>
    </row>
    <row r="29">
      <c r="A29" t="str">
        <v>Other operating expenses</v>
      </c>
    </row>
    <row r="30">
      <c r="A30" t="str">
        <v>Total operating expenses</v>
      </c>
      <c r="B30" s="1">
        <f>SUM(B21:B29)</f>
      </c>
      <c r="C30" s="1">
        <f>SUM(C21:C29)</f>
      </c>
      <c r="D30" s="1">
        <f>SUM(D21:D29)</f>
      </c>
      <c r="E30" s="1">
        <f>SUM(E21:E29)</f>
      </c>
      <c r="F30" s="1">
        <f>SUM(F21:F29)</f>
      </c>
      <c r="G30" s="1">
        <f>SUM(G21:G29)</f>
      </c>
      <c r="H30" s="1">
        <f>SUM(H21:H29)</f>
      </c>
      <c r="I30" s="1">
        <f>SUM(I21:I29)</f>
      </c>
      <c r="J30" s="1">
        <f>SUM(J21:J29)</f>
      </c>
      <c r="K30" s="1">
        <f>SUM(K21:K29)</f>
      </c>
      <c r="L30" s="1">
        <f>SUM(L21:L29)</f>
      </c>
      <c r="M30" s="1">
        <f>SUM(M21:M29)</f>
      </c>
      <c r="N30" s="1">
        <f>SUM(B30:M30)</f>
      </c>
    </row>
    <row r="31">
      <c r="A31" t="str">
        <v>Net Profit</v>
      </c>
    </row>
    <row r="32">
      <c r="A32" t="str">
        <v>Department net profit</v>
      </c>
      <c r="B32" s="1">
        <f>B18-B30</f>
      </c>
      <c r="C32" s="1">
        <f>C18-C30</f>
      </c>
      <c r="D32" s="1">
        <f>D18-D30</f>
      </c>
      <c r="E32" s="1">
        <f>E18-E30</f>
      </c>
      <c r="F32" s="1">
        <f>F18-F30</f>
      </c>
      <c r="G32" s="1">
        <f>G18-G30</f>
      </c>
      <c r="H32" s="1">
        <f>H18-H30</f>
      </c>
      <c r="I32" s="1">
        <f>I18-I30</f>
      </c>
      <c r="J32" s="1">
        <f>J18-J30</f>
      </c>
      <c r="K32" s="1">
        <f>K18-K30</f>
      </c>
      <c r="L32" s="1">
        <f>L18-L30</f>
      </c>
      <c r="M32" s="1">
        <f>M18-M30</f>
      </c>
      <c r="N32" s="1">
        <f>SUM(B32:M32)</f>
      </c>
    </row>
    <row r="33">
      <c r="A33" t="str">
        <v>Net profit margin %</v>
      </c>
      <c r="B33" s="2">
        <f>IFERROR(B32/B9,0)</f>
      </c>
      <c r="C33" s="2">
        <f>IFERROR(C32/C9,0)</f>
      </c>
      <c r="D33" s="2">
        <f>IFERROR(D32/D9,0)</f>
      </c>
      <c r="E33" s="2">
        <f>IFERROR(E32/E9,0)</f>
      </c>
      <c r="F33" s="2">
        <f>IFERROR(F32/F9,0)</f>
      </c>
      <c r="G33" s="2">
        <f>IFERROR(G32/G9,0)</f>
      </c>
      <c r="H33" s="2">
        <f>IFERROR(H32/H9,0)</f>
      </c>
      <c r="I33" s="2">
        <f>IFERROR(I32/I9,0)</f>
      </c>
      <c r="J33" s="2">
        <f>IFERROR(J32/J9,0)</f>
      </c>
      <c r="K33" s="2">
        <f>IFERROR(K32/K9,0)</f>
      </c>
      <c r="L33" s="2">
        <f>IFERROR(L32/L9,0)</f>
      </c>
      <c r="M33" s="2">
        <f>IFERROR(M32/M9,0)</f>
      </c>
      <c r="N33" s="2">
        <f>IFERROR(N32/N9,0)</f>
      </c>
    </row>
    <row r="34">
      <c r="A34" t="str">
        <v>KPIs</v>
      </c>
    </row>
    <row r="35">
      <c r="A35" t="str">
        <v>Inventory turns</v>
      </c>
      <c r="B35">
        <f>IFERROR((12*B16)/AVERAGE(Assumptions!$B$4*B9,B16),0)</f>
      </c>
      <c r="C35">
        <f>IFERROR((12*C16)/AVERAGE(Assumptions!$B$4*C9,C16),0)</f>
      </c>
      <c r="D35">
        <f>IFERROR((12*D16)/AVERAGE(Assumptions!$B$4*D9,D16),0)</f>
      </c>
      <c r="E35">
        <f>IFERROR((12*E16)/AVERAGE(Assumptions!$B$4*E9,E16),0)</f>
      </c>
      <c r="F35">
        <f>IFERROR((12*F16)/AVERAGE(Assumptions!$B$4*F9,F16),0)</f>
      </c>
      <c r="G35">
        <f>IFERROR((12*G16)/AVERAGE(Assumptions!$B$4*G9,G16),0)</f>
      </c>
      <c r="H35">
        <f>IFERROR((12*H16)/AVERAGE(Assumptions!$B$4*H9,H16),0)</f>
      </c>
      <c r="I35">
        <f>IFERROR((12*I16)/AVERAGE(Assumptions!$B$4*I9,I16),0)</f>
      </c>
      <c r="J35">
        <f>IFERROR((12*J16)/AVERAGE(Assumptions!$B$4*J9,J16),0)</f>
      </c>
      <c r="K35">
        <f>IFERROR((12*K16)/AVERAGE(Assumptions!$B$4*K9,K16),0)</f>
      </c>
      <c r="L35">
        <f>IFERROR((12*L16)/AVERAGE(Assumptions!$B$4*L9,L16),0)</f>
      </c>
      <c r="M35">
        <f>IFERROR((12*M16)/AVERAGE(Assumptions!$B$4*M9,M16),0)</f>
      </c>
      <c r="N35">
        <f>IFERROR((12*N16)/AVERAGE(Assumptions!$B$4*N9,N16),0)</f>
      </c>
    </row>
    <row r="36">
      <c r="A36" t="str">
        <v>Expense % of gross profit</v>
      </c>
      <c r="B36" s="2">
        <f>IFERROR(B30/B18,0)</f>
      </c>
      <c r="C36" s="2">
        <f>IFERROR(C30/C18,0)</f>
      </c>
      <c r="D36" s="2">
        <f>IFERROR(D30/D18,0)</f>
      </c>
      <c r="E36" s="2">
        <f>IFERROR(E30/E18,0)</f>
      </c>
      <c r="F36" s="2">
        <f>IFERROR(F30/F18,0)</f>
      </c>
      <c r="G36" s="2">
        <f>IFERROR(G30/G18,0)</f>
      </c>
      <c r="H36" s="2">
        <f>IFERROR(H30/H18,0)</f>
      </c>
      <c r="I36" s="2">
        <f>IFERROR(I30/I18,0)</f>
      </c>
      <c r="J36" s="2">
        <f>IFERROR(J30/J18,0)</f>
      </c>
      <c r="K36" s="2">
        <f>IFERROR(K30/K18,0)</f>
      </c>
      <c r="L36" s="2">
        <f>IFERROR(L30/L18,0)</f>
      </c>
      <c r="M36" s="2">
        <f>IFERROR(M30/M18,0)</f>
      </c>
      <c r="N36" s="2">
        <f>IFERROR(N30/N18,0)</f>
      </c>
    </row>
  </sheetData>
  <mergeCells count="1">
    <mergeCell ref="A1:N1"/>
  </mergeCells>
  <ignoredErrors>
    <ignoredError numberStoredAsText="1" sqref="A1:N3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cols>
    <col min="1" max="1" width="36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2.83203125" customWidth="1"/>
    <col min="14" max="14" width="12.83203125" customWidth="1"/>
  </cols>
  <sheetData>
    <row r="1">
      <c r="A1" t="str">
        <v>SERVICE DEPARTMENT FINANCIAL STATEMENT</v>
      </c>
    </row>
    <row r="2">
      <c r="A2" t="str">
        <v>Account</v>
      </c>
      <c r="B2" t="str">
        <v>Jan</v>
      </c>
      <c r="C2" t="str">
        <v>Feb</v>
      </c>
      <c r="D2" t="str">
        <v>Mar</v>
      </c>
      <c r="E2" t="str">
        <v>Apr</v>
      </c>
      <c r="F2" t="str">
        <v>May</v>
      </c>
      <c r="G2" t="str">
        <v>Jun</v>
      </c>
      <c r="H2" t="str">
        <v>Jul</v>
      </c>
      <c r="I2" t="str">
        <v>Aug</v>
      </c>
      <c r="J2" t="str">
        <v>Sep</v>
      </c>
      <c r="K2" t="str">
        <v>Oct</v>
      </c>
      <c r="L2" t="str">
        <v>Nov</v>
      </c>
      <c r="M2" t="str">
        <v>Dec</v>
      </c>
      <c r="N2" t="str">
        <v>YTD</v>
      </c>
    </row>
    <row r="3">
      <c r="A3" t="str">
        <v>Revenue</v>
      </c>
    </row>
    <row r="4">
      <c r="A4" t="str">
        <v>Customer pay labor sales</v>
      </c>
    </row>
    <row r="5">
      <c r="A5" t="str">
        <v>Warranty labor sales</v>
      </c>
    </row>
    <row r="6">
      <c r="A6" t="str">
        <v>Internal labor sales</v>
      </c>
    </row>
    <row r="7">
      <c r="A7" t="str">
        <v>Sublet sales</v>
      </c>
    </row>
    <row r="8">
      <c r="A8" t="str">
        <v>Shop supplies sales</v>
      </c>
    </row>
    <row r="9">
      <c r="A9" t="str">
        <v>Other service revenue</v>
      </c>
    </row>
    <row r="10">
      <c r="A10" t="str">
        <v>Total service revenue</v>
      </c>
      <c r="B10" s="1">
        <f>SUM(B4:B9)</f>
      </c>
      <c r="C10" s="1">
        <f>SUM(C4:C9)</f>
      </c>
      <c r="D10" s="1">
        <f>SUM(D4:D9)</f>
      </c>
      <c r="E10" s="1">
        <f>SUM(E4:E9)</f>
      </c>
      <c r="F10" s="1">
        <f>SUM(F4:F9)</f>
      </c>
      <c r="G10" s="1">
        <f>SUM(G4:G9)</f>
      </c>
      <c r="H10" s="1">
        <f>SUM(H4:H9)</f>
      </c>
      <c r="I10" s="1">
        <f>SUM(I4:I9)</f>
      </c>
      <c r="J10" s="1">
        <f>SUM(J4:J9)</f>
      </c>
      <c r="K10" s="1">
        <f>SUM(K4:K9)</f>
      </c>
      <c r="L10" s="1">
        <f>SUM(L4:L9)</f>
      </c>
      <c r="M10" s="1">
        <f>SUM(M4:M9)</f>
      </c>
      <c r="N10" s="1">
        <f>SUM(B10:M10)</f>
      </c>
    </row>
    <row r="11">
      <c r="A11" t="str">
        <v>Cost of Sales</v>
      </c>
    </row>
    <row r="12">
      <c r="A12" t="str">
        <v>Technician wages - customer pay</v>
      </c>
    </row>
    <row r="13">
      <c r="A13" t="str">
        <v>Technician wages - warranty</v>
      </c>
    </row>
    <row r="14">
      <c r="A14" t="str">
        <v>Technician wages - internal</v>
      </c>
    </row>
    <row r="15">
      <c r="A15" t="str">
        <v>Sublet cost</v>
      </c>
    </row>
    <row r="16">
      <c r="A16" t="str">
        <v>Shop supplies cost</v>
      </c>
    </row>
    <row r="17">
      <c r="A17" t="str">
        <v>Other direct cost</v>
      </c>
    </row>
    <row r="18">
      <c r="A18" t="str">
        <v>Total service cost of sales</v>
      </c>
      <c r="B18" s="1">
        <f>SUM(B12:B17)</f>
      </c>
      <c r="C18" s="1">
        <f>SUM(C12:C17)</f>
      </c>
      <c r="D18" s="1">
        <f>SUM(D12:D17)</f>
      </c>
      <c r="E18" s="1">
        <f>SUM(E12:E17)</f>
      </c>
      <c r="F18" s="1">
        <f>SUM(F12:F17)</f>
      </c>
      <c r="G18" s="1">
        <f>SUM(G12:G17)</f>
      </c>
      <c r="H18" s="1">
        <f>SUM(H12:H17)</f>
      </c>
      <c r="I18" s="1">
        <f>SUM(I12:I17)</f>
      </c>
      <c r="J18" s="1">
        <f>SUM(J12:J17)</f>
      </c>
      <c r="K18" s="1">
        <f>SUM(K12:K17)</f>
      </c>
      <c r="L18" s="1">
        <f>SUM(L12:L17)</f>
      </c>
      <c r="M18" s="1">
        <f>SUM(M12:M17)</f>
      </c>
      <c r="N18" s="1">
        <f>SUM(B18:M18)</f>
      </c>
    </row>
    <row r="19">
      <c r="A19" t="str">
        <v>Gross Profit</v>
      </c>
    </row>
    <row r="20">
      <c r="A20" t="str">
        <v>Service gross profit</v>
      </c>
      <c r="B20" s="1">
        <f>B10-B18</f>
      </c>
      <c r="C20" s="1">
        <f>C10-C18</f>
      </c>
      <c r="D20" s="1">
        <f>D10-D18</f>
      </c>
      <c r="E20" s="1">
        <f>E10-E18</f>
      </c>
      <c r="F20" s="1">
        <f>F10-F18</f>
      </c>
      <c r="G20" s="1">
        <f>G10-G18</f>
      </c>
      <c r="H20" s="1">
        <f>H10-H18</f>
      </c>
      <c r="I20" s="1">
        <f>I10-I18</f>
      </c>
      <c r="J20" s="1">
        <f>J10-J18</f>
      </c>
      <c r="K20" s="1">
        <f>K10-K18</f>
      </c>
      <c r="L20" s="1">
        <f>L10-L18</f>
      </c>
      <c r="M20" s="1">
        <f>M10-M18</f>
      </c>
      <c r="N20" s="1">
        <f>SUM(B20:M20)</f>
      </c>
    </row>
    <row r="21">
      <c r="A21" t="str">
        <v>Service gross margin %</v>
      </c>
      <c r="B21" s="2">
        <f>IFERROR(B20/B10,0)</f>
      </c>
      <c r="C21" s="2">
        <f>IFERROR(C20/C10,0)</f>
      </c>
      <c r="D21" s="2">
        <f>IFERROR(D20/D10,0)</f>
      </c>
      <c r="E21" s="2">
        <f>IFERROR(E20/E10,0)</f>
      </c>
      <c r="F21" s="2">
        <f>IFERROR(F20/F10,0)</f>
      </c>
      <c r="G21" s="2">
        <f>IFERROR(G20/G10,0)</f>
      </c>
      <c r="H21" s="2">
        <f>IFERROR(H20/H10,0)</f>
      </c>
      <c r="I21" s="2">
        <f>IFERROR(I20/I10,0)</f>
      </c>
      <c r="J21" s="2">
        <f>IFERROR(J20/J10,0)</f>
      </c>
      <c r="K21" s="2">
        <f>IFERROR(K20/K10,0)</f>
      </c>
      <c r="L21" s="2">
        <f>IFERROR(L20/L10,0)</f>
      </c>
      <c r="M21" s="2">
        <f>IFERROR(M20/M10,0)</f>
      </c>
      <c r="N21" s="2">
        <f>IFERROR(N20/N10,0)</f>
      </c>
    </row>
    <row r="22">
      <c r="A22" t="str">
        <v>Operating Expenses</v>
      </c>
    </row>
    <row r="23">
      <c r="A23" t="str">
        <v>Service manager compensation</v>
      </c>
    </row>
    <row r="24">
      <c r="A24" t="str">
        <v>Advisor compensation</v>
      </c>
    </row>
    <row r="25">
      <c r="A25" t="str">
        <v>Dispatcher / cashier compensation</v>
      </c>
    </row>
    <row r="26">
      <c r="A26" t="str">
        <v>Training</v>
      </c>
    </row>
    <row r="27">
      <c r="A27" t="str">
        <v>Tools &amp; equipment</v>
      </c>
    </row>
    <row r="28">
      <c r="A28" t="str">
        <v>Comebacks / policy adjustments</v>
      </c>
    </row>
    <row r="29">
      <c r="A29" t="str">
        <v>Allocated occupancy</v>
      </c>
    </row>
    <row r="30">
      <c r="A30" t="str">
        <v>Software / DMS</v>
      </c>
    </row>
    <row r="31">
      <c r="A31" t="str">
        <v>Other operating expenses</v>
      </c>
    </row>
    <row r="32">
      <c r="A32" t="str">
        <v>Total operating expenses</v>
      </c>
      <c r="B32" s="1">
        <f>SUM(B23:B31)</f>
      </c>
      <c r="C32" s="1">
        <f>SUM(C23:C31)</f>
      </c>
      <c r="D32" s="1">
        <f>SUM(D23:D31)</f>
      </c>
      <c r="E32" s="1">
        <f>SUM(E23:E31)</f>
      </c>
      <c r="F32" s="1">
        <f>SUM(F23:F31)</f>
      </c>
      <c r="G32" s="1">
        <f>SUM(G23:G31)</f>
      </c>
      <c r="H32" s="1">
        <f>SUM(H23:H31)</f>
      </c>
      <c r="I32" s="1">
        <f>SUM(I23:I31)</f>
      </c>
      <c r="J32" s="1">
        <f>SUM(J23:J31)</f>
      </c>
      <c r="K32" s="1">
        <f>SUM(K23:K31)</f>
      </c>
      <c r="L32" s="1">
        <f>SUM(L23:L31)</f>
      </c>
      <c r="M32" s="1">
        <f>SUM(M23:M31)</f>
      </c>
      <c r="N32" s="1">
        <f>SUM(B32:M32)</f>
      </c>
    </row>
    <row r="33">
      <c r="A33" t="str">
        <v>Net Profit</v>
      </c>
    </row>
    <row r="34">
      <c r="A34" t="str">
        <v>Department net profit</v>
      </c>
      <c r="B34" s="1">
        <f>B20-B32</f>
      </c>
      <c r="C34" s="1">
        <f>C20-C32</f>
      </c>
      <c r="D34" s="1">
        <f>D20-D32</f>
      </c>
      <c r="E34" s="1">
        <f>E20-E32</f>
      </c>
      <c r="F34" s="1">
        <f>F20-F32</f>
      </c>
      <c r="G34" s="1">
        <f>G20-G32</f>
      </c>
      <c r="H34" s="1">
        <f>H20-H32</f>
      </c>
      <c r="I34" s="1">
        <f>I20-I32</f>
      </c>
      <c r="J34" s="1">
        <f>J20-J32</f>
      </c>
      <c r="K34" s="1">
        <f>K20-K32</f>
      </c>
      <c r="L34" s="1">
        <f>L20-L32</f>
      </c>
      <c r="M34" s="1">
        <f>M20-M32</f>
      </c>
      <c r="N34" s="1">
        <f>SUM(B34:M34)</f>
      </c>
    </row>
    <row r="35">
      <c r="A35" t="str">
        <v>Net profit margin %</v>
      </c>
      <c r="B35" s="2">
        <f>IFERROR(B34/B10,0)</f>
      </c>
      <c r="C35" s="2">
        <f>IFERROR(C34/C10,0)</f>
      </c>
      <c r="D35" s="2">
        <f>IFERROR(D34/D10,0)</f>
      </c>
      <c r="E35" s="2">
        <f>IFERROR(E34/E10,0)</f>
      </c>
      <c r="F35" s="2">
        <f>IFERROR(F34/F10,0)</f>
      </c>
      <c r="G35" s="2">
        <f>IFERROR(G34/G10,0)</f>
      </c>
      <c r="H35" s="2">
        <f>IFERROR(H34/H10,0)</f>
      </c>
      <c r="I35" s="2">
        <f>IFERROR(I34/I10,0)</f>
      </c>
      <c r="J35" s="2">
        <f>IFERROR(J34/J10,0)</f>
      </c>
      <c r="K35" s="2">
        <f>IFERROR(K34/K10,0)</f>
      </c>
      <c r="L35" s="2">
        <f>IFERROR(L34/L10,0)</f>
      </c>
      <c r="M35" s="2">
        <f>IFERROR(M34/M10,0)</f>
      </c>
      <c r="N35" s="2">
        <f>IFERROR(N34/N10,0)</f>
      </c>
    </row>
    <row r="36">
      <c r="A36" t="str">
        <v>KPIs</v>
      </c>
    </row>
    <row r="37">
      <c r="A37" t="str">
        <v>Effective labor gross %</v>
      </c>
      <c r="B37" s="2">
        <f>IFERROR((B4-B12)/B4,0)</f>
      </c>
      <c r="C37" s="2">
        <f>IFERROR((C4-C12)/C4,0)</f>
      </c>
      <c r="D37" s="2">
        <f>IFERROR((D4-D12)/D4,0)</f>
      </c>
      <c r="E37" s="2">
        <f>IFERROR((E4-E12)/E4,0)</f>
      </c>
      <c r="F37" s="2">
        <f>IFERROR((F4-F12)/F4,0)</f>
      </c>
      <c r="G37" s="2">
        <f>IFERROR((G4-G12)/G4,0)</f>
      </c>
      <c r="H37" s="2">
        <f>IFERROR((H4-H12)/H4,0)</f>
      </c>
      <c r="I37" s="2">
        <f>IFERROR((I4-I12)/I4,0)</f>
      </c>
      <c r="J37" s="2">
        <f>IFERROR((J4-J12)/J4,0)</f>
      </c>
      <c r="K37" s="2">
        <f>IFERROR((K4-K12)/K4,0)</f>
      </c>
      <c r="L37" s="2">
        <f>IFERROR((L4-L12)/L4,0)</f>
      </c>
      <c r="M37" s="2">
        <f>IFERROR((M4-M12)/M4,0)</f>
      </c>
      <c r="N37" s="2">
        <f>IFERROR((N4-N12)/N4,0)</f>
      </c>
    </row>
    <row r="38">
      <c r="A38" t="str">
        <v>Technician productivity proxy %</v>
      </c>
      <c r="B38" s="2">
        <f>IFERROR(((B4/Assumptions!$B$2)*Assumptions!$B$3)/B12,0)</f>
      </c>
      <c r="C38" s="2">
        <f>IFERROR(((C4/Assumptions!$B$2)*Assumptions!$B$3)/C12,0)</f>
      </c>
      <c r="D38" s="2">
        <f>IFERROR(((D4/Assumptions!$B$2)*Assumptions!$B$3)/D12,0)</f>
      </c>
      <c r="E38" s="2">
        <f>IFERROR(((E4/Assumptions!$B$2)*Assumptions!$B$3)/E12,0)</f>
      </c>
      <c r="F38" s="2">
        <f>IFERROR(((F4/Assumptions!$B$2)*Assumptions!$B$3)/F12,0)</f>
      </c>
      <c r="G38" s="2">
        <f>IFERROR(((G4/Assumptions!$B$2)*Assumptions!$B$3)/G12,0)</f>
      </c>
      <c r="H38" s="2">
        <f>IFERROR(((H4/Assumptions!$B$2)*Assumptions!$B$3)/H12,0)</f>
      </c>
      <c r="I38" s="2">
        <f>IFERROR(((I4/Assumptions!$B$2)*Assumptions!$B$3)/I12,0)</f>
      </c>
      <c r="J38" s="2">
        <f>IFERROR(((J4/Assumptions!$B$2)*Assumptions!$B$3)/J12,0)</f>
      </c>
      <c r="K38" s="2">
        <f>IFERROR(((K4/Assumptions!$B$2)*Assumptions!$B$3)/K12,0)</f>
      </c>
      <c r="L38" s="2">
        <f>IFERROR(((L4/Assumptions!$B$2)*Assumptions!$B$3)/L12,0)</f>
      </c>
      <c r="M38" s="2">
        <f>IFERROR(((M4/Assumptions!$B$2)*Assumptions!$B$3)/M12,0)</f>
      </c>
      <c r="N38" s="2">
        <f>IFERROR(((N4/Assumptions!$B$2)*Assumptions!$B$3)/N12,0)</f>
      </c>
    </row>
    <row r="39">
      <c r="A39" t="str">
        <v>Expense % of gross profit</v>
      </c>
      <c r="B39" s="2">
        <f>IFERROR(B32/B20,0)</f>
      </c>
      <c r="C39" s="2">
        <f>IFERROR(C32/C20,0)</f>
      </c>
      <c r="D39" s="2">
        <f>IFERROR(D32/D20,0)</f>
      </c>
      <c r="E39" s="2">
        <f>IFERROR(E32/E20,0)</f>
      </c>
      <c r="F39" s="2">
        <f>IFERROR(F32/F20,0)</f>
      </c>
      <c r="G39" s="2">
        <f>IFERROR(G32/G20,0)</f>
      </c>
      <c r="H39" s="2">
        <f>IFERROR(H32/H20,0)</f>
      </c>
      <c r="I39" s="2">
        <f>IFERROR(I32/I20,0)</f>
      </c>
      <c r="J39" s="2">
        <f>IFERROR(J32/J20,0)</f>
      </c>
      <c r="K39" s="2">
        <f>IFERROR(K32/K20,0)</f>
      </c>
      <c r="L39" s="2">
        <f>IFERROR(L32/L20,0)</f>
      </c>
      <c r="M39" s="2">
        <f>IFERROR(M32/M20,0)</f>
      </c>
      <c r="N39" s="2">
        <f>IFERROR(N32/N20,0)</f>
      </c>
    </row>
  </sheetData>
  <mergeCells count="1">
    <mergeCell ref="A1:N1"/>
  </mergeCells>
  <ignoredErrors>
    <ignoredError numberStoredAsText="1" sqref="A1:N3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28.83203125" customWidth="1"/>
    <col min="2" max="2" width="14.83203125" customWidth="1"/>
    <col min="3" max="3" width="14.83203125" customWidth="1"/>
    <col min="4" max="4" width="14.83203125" customWidth="1"/>
  </cols>
  <sheetData>
    <row r="1">
      <c r="A1" t="str">
        <v>AUTOMOTIVE AFTERSALES FINANCIAL SUMMARY</v>
      </c>
    </row>
    <row r="2">
      <c r="A2" t="str">
        <v>Metric</v>
      </c>
      <c r="B2" t="str">
        <v>Parts Dept</v>
      </c>
      <c r="C2" t="str">
        <v>Service Dept</v>
      </c>
      <c r="D2" t="str">
        <v>Combined</v>
      </c>
    </row>
    <row r="3">
      <c r="A3" t="str">
        <v>Annual revenue</v>
      </c>
      <c r="B3" s="1">
        <f>'Parts Dept'!N9</f>
      </c>
      <c r="C3" s="1">
        <f>'Service Dept'!N10</f>
      </c>
      <c r="D3" s="1">
        <f>B3+C3</f>
      </c>
    </row>
    <row r="4">
      <c r="A4" t="str">
        <v>Annual gross profit</v>
      </c>
      <c r="B4" s="1">
        <f>'Parts Dept'!N18</f>
      </c>
      <c r="C4" s="1">
        <f>'Service Dept'!N20</f>
      </c>
      <c r="D4" s="1">
        <f>B4+C4</f>
      </c>
    </row>
    <row r="5">
      <c r="A5" t="str">
        <v>Gross margin %</v>
      </c>
      <c r="B5" s="2">
        <f>'Parts Dept'!N19</f>
      </c>
      <c r="C5" s="2">
        <f>'Service Dept'!N21</f>
      </c>
      <c r="D5" s="2">
        <f>IFERROR(D4/D3,0)</f>
      </c>
    </row>
    <row r="6">
      <c r="A6" t="str">
        <v>Annual operating expenses</v>
      </c>
      <c r="B6" s="1">
        <f>'Parts Dept'!N30</f>
      </c>
      <c r="C6" s="1">
        <f>'Service Dept'!N32</f>
      </c>
      <c r="D6" s="1">
        <f>B6+C6</f>
      </c>
    </row>
    <row r="7">
      <c r="A7" t="str">
        <v>Annual net profit</v>
      </c>
      <c r="B7" s="1">
        <f>'Parts Dept'!N32</f>
      </c>
      <c r="C7" s="1">
        <f>'Service Dept'!N34</f>
      </c>
      <c r="D7" s="1">
        <f>B7+C7</f>
      </c>
    </row>
    <row r="8">
      <c r="A8" t="str">
        <v>Net profit margin %</v>
      </c>
      <c r="B8" s="2">
        <f>'Parts Dept'!N33</f>
      </c>
      <c r="C8" s="2">
        <f>'Service Dept'!N35</f>
      </c>
      <c r="D8" s="2">
        <f>IFERROR(D7/D3,0)</f>
      </c>
    </row>
  </sheetData>
  <mergeCells count="1">
    <mergeCell ref="A1:D1"/>
  </mergeCells>
  <ignoredErrors>
    <ignoredError numberStoredAsText="1" sqref="A1:D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Assumptions</vt:lpstr>
      <vt:lpstr>Parts Dept</vt:lpstr>
      <vt:lpstr>Service Dept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