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ny Curtis\Downloads\"/>
    </mc:Choice>
  </mc:AlternateContent>
  <xr:revisionPtr revIDLastSave="0" documentId="8_{4972A494-7F3D-4BDA-B0BC-783ACE208A5E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Tech Setup" sheetId="1" r:id="rId1"/>
    <sheet name="Entries" sheetId="2" r:id="rId2"/>
    <sheet name="Daily Summary" sheetId="3" r:id="rId3"/>
    <sheet name="Dashboar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8" i="4"/>
  <c r="B7" i="4"/>
  <c r="B5" i="4"/>
  <c r="B4" i="4"/>
  <c r="K15" i="3"/>
  <c r="I15" i="3"/>
  <c r="H15" i="3"/>
  <c r="G15" i="3"/>
  <c r="F15" i="3"/>
  <c r="J15" i="3" s="1"/>
  <c r="D15" i="3"/>
  <c r="C15" i="3"/>
  <c r="E15" i="3" s="1"/>
  <c r="K14" i="3"/>
  <c r="I14" i="3"/>
  <c r="H14" i="3"/>
  <c r="G14" i="3"/>
  <c r="J14" i="3" s="1"/>
  <c r="F14" i="3"/>
  <c r="D14" i="3"/>
  <c r="C14" i="3"/>
  <c r="E14" i="3" s="1"/>
  <c r="K13" i="3"/>
  <c r="I13" i="3"/>
  <c r="H13" i="3"/>
  <c r="J13" i="3" s="1"/>
  <c r="G13" i="3"/>
  <c r="F13" i="3"/>
  <c r="D13" i="3"/>
  <c r="E13" i="3" s="1"/>
  <c r="C13" i="3"/>
  <c r="K12" i="3"/>
  <c r="I12" i="3"/>
  <c r="J12" i="3" s="1"/>
  <c r="H12" i="3"/>
  <c r="G12" i="3"/>
  <c r="F12" i="3"/>
  <c r="D12" i="3"/>
  <c r="C12" i="3"/>
  <c r="E12" i="3" s="1"/>
  <c r="K11" i="3"/>
  <c r="J11" i="3"/>
  <c r="I11" i="3"/>
  <c r="H11" i="3"/>
  <c r="G11" i="3"/>
  <c r="F11" i="3"/>
  <c r="D11" i="3"/>
  <c r="C11" i="3"/>
  <c r="E11" i="3" s="1"/>
  <c r="K10" i="3"/>
  <c r="I10" i="3"/>
  <c r="H10" i="3"/>
  <c r="G10" i="3"/>
  <c r="F10" i="3"/>
  <c r="J10" i="3" s="1"/>
  <c r="D10" i="3"/>
  <c r="C10" i="3"/>
  <c r="E10" i="3" s="1"/>
  <c r="K9" i="3"/>
  <c r="I9" i="3"/>
  <c r="H9" i="3"/>
  <c r="G9" i="3"/>
  <c r="F9" i="3"/>
  <c r="J9" i="3" s="1"/>
  <c r="D9" i="3"/>
  <c r="E9" i="3" s="1"/>
  <c r="C9" i="3"/>
  <c r="K8" i="3"/>
  <c r="I8" i="3"/>
  <c r="H8" i="3"/>
  <c r="G8" i="3"/>
  <c r="F8" i="3"/>
  <c r="J8" i="3" s="1"/>
  <c r="E8" i="3"/>
  <c r="D8" i="3"/>
  <c r="C8" i="3"/>
  <c r="K7" i="3"/>
  <c r="I7" i="3"/>
  <c r="H7" i="3"/>
  <c r="G7" i="3"/>
  <c r="F7" i="3"/>
  <c r="J7" i="3" s="1"/>
  <c r="D7" i="3"/>
  <c r="C7" i="3"/>
  <c r="E7" i="3" s="1"/>
  <c r="K6" i="3"/>
  <c r="I6" i="3"/>
  <c r="H6" i="3"/>
  <c r="G6" i="3"/>
  <c r="F6" i="3"/>
  <c r="J6" i="3" s="1"/>
  <c r="D6" i="3"/>
  <c r="C6" i="3"/>
  <c r="E6" i="3" s="1"/>
  <c r="K5" i="3"/>
  <c r="I5" i="3"/>
  <c r="H5" i="3"/>
  <c r="J5" i="3" s="1"/>
  <c r="G5" i="3"/>
  <c r="F5" i="3"/>
  <c r="D5" i="3"/>
  <c r="C5" i="3"/>
  <c r="E5" i="3" s="1"/>
  <c r="K4" i="3"/>
  <c r="I4" i="3"/>
  <c r="J4" i="3" s="1"/>
  <c r="H4" i="3"/>
  <c r="G4" i="3"/>
  <c r="F4" i="3"/>
  <c r="D4" i="3"/>
  <c r="C4" i="3"/>
  <c r="E4" i="3" s="1"/>
  <c r="K3" i="3"/>
  <c r="J3" i="3"/>
  <c r="I3" i="3"/>
  <c r="H3" i="3"/>
  <c r="G3" i="3"/>
  <c r="F3" i="3"/>
  <c r="D3" i="3"/>
  <c r="C3" i="3"/>
  <c r="E3" i="3" s="1"/>
  <c r="K2" i="3"/>
  <c r="I2" i="3"/>
  <c r="H2" i="3"/>
  <c r="G2" i="3"/>
  <c r="F2" i="3"/>
  <c r="J2" i="3" s="1"/>
  <c r="D2" i="3"/>
  <c r="C2" i="3"/>
  <c r="E2" i="3" s="1"/>
  <c r="K11" i="2"/>
  <c r="L11" i="2" s="1"/>
  <c r="P11" i="2" s="1"/>
  <c r="K10" i="2"/>
  <c r="L10" i="2" s="1"/>
  <c r="P10" i="2" s="1"/>
  <c r="K9" i="2"/>
  <c r="L9" i="2" s="1"/>
  <c r="P9" i="2" s="1"/>
  <c r="K8" i="2"/>
  <c r="L8" i="2" s="1"/>
  <c r="P8" i="2" s="1"/>
  <c r="K7" i="2"/>
  <c r="L7" i="2" s="1"/>
  <c r="P7" i="2" s="1"/>
  <c r="K6" i="2"/>
  <c r="L6" i="2" s="1"/>
  <c r="P6" i="2" s="1"/>
  <c r="K5" i="2"/>
  <c r="L5" i="2" s="1"/>
  <c r="P5" i="2" s="1"/>
  <c r="K4" i="2"/>
  <c r="L4" i="2" s="1"/>
  <c r="P4" i="2" s="1"/>
  <c r="K3" i="2"/>
  <c r="L3" i="2" s="1"/>
  <c r="P3" i="2" s="1"/>
  <c r="K2" i="2"/>
  <c r="L2" i="2" s="1"/>
  <c r="P2" i="2" s="1"/>
  <c r="J7" i="2"/>
  <c r="J5" i="2"/>
  <c r="B6" i="4"/>
  <c r="J10" i="2"/>
  <c r="J8" i="2"/>
  <c r="J3" i="2"/>
  <c r="J6" i="2"/>
  <c r="J4" i="2"/>
  <c r="B9" i="4"/>
  <c r="J2" i="2"/>
  <c r="J11" i="2"/>
  <c r="J9" i="2"/>
</calcChain>
</file>

<file path=xl/sharedStrings.xml><?xml version="1.0" encoding="utf-8"?>
<sst xmlns="http://schemas.openxmlformats.org/spreadsheetml/2006/main" count="53" uniqueCount="35">
  <si>
    <t>Tech</t>
  </si>
  <si>
    <t>Default Hours Available</t>
  </si>
  <si>
    <t>Door Rate — Flat</t>
  </si>
  <si>
    <t>Door Rate — Hourly</t>
  </si>
  <si>
    <t>Door Rate — Warranty</t>
  </si>
  <si>
    <t>Door Rate — Internal</t>
  </si>
  <si>
    <t>Tech A</t>
  </si>
  <si>
    <t>Tech B</t>
  </si>
  <si>
    <t>Tech C</t>
  </si>
  <si>
    <t>Date</t>
  </si>
  <si>
    <t>RO#</t>
  </si>
  <si>
    <t>Customer</t>
  </si>
  <si>
    <t>Vehicle</t>
  </si>
  <si>
    <t>Op Code</t>
  </si>
  <si>
    <t>Job Description</t>
  </si>
  <si>
    <t>Rate Type</t>
  </si>
  <si>
    <t>Hours Flagged</t>
  </si>
  <si>
    <t>Hours Available</t>
  </si>
  <si>
    <t>Labor Rate</t>
  </si>
  <si>
    <t>Labor $</t>
  </si>
  <si>
    <t>Parts $</t>
  </si>
  <si>
    <t>Misc $</t>
  </si>
  <si>
    <t>Discounts $</t>
  </si>
  <si>
    <t>Line Total $</t>
  </si>
  <si>
    <t>Notes</t>
  </si>
  <si>
    <t>Flat</t>
  </si>
  <si>
    <t>No</t>
  </si>
  <si>
    <t>Efficiency %</t>
  </si>
  <si>
    <t>Gross Sales $</t>
  </si>
  <si>
    <t>Comebacks</t>
  </si>
  <si>
    <t>Dashboard</t>
  </si>
  <si>
    <t>Start Date</t>
  </si>
  <si>
    <t>End Date</t>
  </si>
  <si>
    <t>Tech (blank=All)</t>
  </si>
  <si>
    <t>Use Start/End Date to filter. Optionally enter a Tech in F2 to filter formulas manually if desired.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</si>
</sst>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0.0"/>
    <numFmt numFmtId="166" formatCode="\$#,##0.00"/>
    <numFmt numFmtId="167" formatCode="\$#,##0.00;\(\$#,##0.00\);\-"/>
    <numFmt numFmtId="168" formatCode="0.0%"/>
    <numFmt numFmtId="169" formatCode="\$#,##0;\(\$#,##0\);\-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workbookViewId="0"/>
  </sheetViews>
  <sheetFormatPr defaultRowHeight="15" x14ac:dyDescent="0.25"/>
  <cols>
    <col min="1" max="2" width="12.875" customWidth="1"/>
    <col min="3" max="4" width="16.875" customWidth="1"/>
    <col min="5" max="5" width="18.875" customWidth="1"/>
    <col min="6" max="6" width="16.875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 t="s">
        <v>6</v>
      </c>
      <c r="B2" s="1">
        <v>8</v>
      </c>
      <c r="C2" s="2">
        <v>189.95</v>
      </c>
      <c r="D2" s="2">
        <v>189.95</v>
      </c>
      <c r="E2" s="2">
        <v>189.95</v>
      </c>
      <c r="F2" s="2">
        <v>189.95</v>
      </c>
    </row>
    <row r="3" spans="1:6" ht="15.75" x14ac:dyDescent="0.25">
      <c r="A3" t="s">
        <v>7</v>
      </c>
      <c r="B3" s="1">
        <v>8</v>
      </c>
      <c r="C3" s="2">
        <v>189.95</v>
      </c>
      <c r="D3" s="2">
        <v>189.95</v>
      </c>
      <c r="E3" s="2">
        <v>189.95</v>
      </c>
      <c r="F3" s="2">
        <v>189.95</v>
      </c>
    </row>
    <row r="4" spans="1:6" ht="15.75" x14ac:dyDescent="0.25">
      <c r="A4" t="s">
        <v>8</v>
      </c>
      <c r="B4" s="1">
        <v>8</v>
      </c>
      <c r="C4" s="2">
        <v>189.95</v>
      </c>
      <c r="D4" s="2">
        <v>189.95</v>
      </c>
      <c r="E4" s="2">
        <v>189.95</v>
      </c>
      <c r="F4" s="2">
        <v>189.95</v>
      </c>
    </row>
  </sheetData>
  <pageMargins left="0.7" right="0.7" top="0.75" bottom="0.75" header="0.3" footer="0.3"/>
  <ignoredErrors>
    <ignoredError sqref="A1:F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workbookViewId="0"/>
  </sheetViews>
  <sheetFormatPr defaultRowHeight="15" x14ac:dyDescent="0.25"/>
  <cols>
    <col min="1" max="1" width="12.875" customWidth="1"/>
    <col min="2" max="3" width="10.875" customWidth="1"/>
    <col min="4" max="4" width="16.875" customWidth="1"/>
    <col min="5" max="5" width="20.875" customWidth="1"/>
    <col min="6" max="6" width="10.875" customWidth="1"/>
    <col min="7" max="7" width="24.875" customWidth="1"/>
    <col min="8" max="8" width="10.875" customWidth="1"/>
    <col min="9" max="13" width="12.875" customWidth="1"/>
    <col min="14" max="14" width="10.875" customWidth="1"/>
    <col min="15" max="16" width="12.875" customWidth="1"/>
    <col min="17" max="17" width="10.875" customWidth="1"/>
    <col min="18" max="18" width="24.875" customWidth="1"/>
  </cols>
  <sheetData>
    <row r="1" spans="1:18" ht="15.75" x14ac:dyDescent="0.25">
      <c r="A1" t="s">
        <v>9</v>
      </c>
      <c r="B1" t="s">
        <v>0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22</v>
      </c>
      <c r="R1" t="s">
        <v>24</v>
      </c>
    </row>
    <row r="2" spans="1:18" ht="15.75" x14ac:dyDescent="0.25">
      <c r="H2" t="s">
        <v>25</v>
      </c>
      <c r="J2" s="1" t="str">
        <f ca="1">IF(J2="", IFERROR(_xludf.XLOOKUP(B2, 'Tech Setup'!$A:$A, 'Tech Setup'!$B:$B), 8), J2)</f>
        <v/>
      </c>
      <c r="K2" s="3" t="e">
        <f ca="1">_xludf.SWITCH(H2,"Flat", IFERROR(_xludf.XLOOKUP(B2, 'Tech Setup'!$A:$A, 'Tech Setup'!$C:$C), 0), "Hourly", IFERROR(_xludf.XLOOKUP(B2, 'Tech Setup'!$A:$A, 'Tech Setup'!$D:$D), 0), "Warranty", IFERROR(_xludf.XLOOKUP(B2, 'Tech Setup'!$A:$A, 'Tech Setup'!$E:$E), 0), "Internal", IFERROR(_xludf.XLOOKUP(B2, 'Tech Setup'!$A:$A, 'Tech Setup'!$F:$F), 0), 0)</f>
        <v>#NAME?</v>
      </c>
      <c r="L2" s="3">
        <f t="shared" ref="L2:L11" ca="1" si="0">IFERROR(I2*K2,0)</f>
        <v>0</v>
      </c>
      <c r="P2" s="3">
        <f t="shared" ref="P2:P11" ca="1" si="1">IFERROR(L2+N2+O2-Q2,0)</f>
        <v>0</v>
      </c>
      <c r="R2" t="s">
        <v>26</v>
      </c>
    </row>
    <row r="3" spans="1:18" ht="15.75" x14ac:dyDescent="0.25">
      <c r="J3" s="1" t="str">
        <f ca="1">IF(J3="", IFERROR(_xludf.XLOOKUP(B3, 'Tech Setup'!$A:$A, 'Tech Setup'!$B:$B), 8), J3)</f>
        <v/>
      </c>
      <c r="K3" s="3" t="e">
        <f ca="1">_xludf.SWITCH(H3,"Flat", IFERROR(_xludf.XLOOKUP(B3, 'Tech Setup'!$A:$A, 'Tech Setup'!$C:$C), 0), "Hourly", IFERROR(_xludf.XLOOKUP(B3, 'Tech Setup'!$A:$A, 'Tech Setup'!$D:$D), 0), "Warranty", IFERROR(_xludf.XLOOKUP(B3, 'Tech Setup'!$A:$A, 'Tech Setup'!$E:$E), 0), "Internal", IFERROR(_xludf.XLOOKUP(B3, 'Tech Setup'!$A:$A, 'Tech Setup'!$F:$F), 0), 0)</f>
        <v>#NAME?</v>
      </c>
      <c r="L3" s="3">
        <f t="shared" ca="1" si="0"/>
        <v>0</v>
      </c>
      <c r="P3" s="3">
        <f t="shared" ca="1" si="1"/>
        <v>0</v>
      </c>
    </row>
    <row r="4" spans="1:18" ht="15.75" x14ac:dyDescent="0.25">
      <c r="J4" s="1" t="str">
        <f ca="1">IF(J4="", IFERROR(_xludf.XLOOKUP(B4, 'Tech Setup'!$A:$A, 'Tech Setup'!$B:$B), 8), J4)</f>
        <v/>
      </c>
      <c r="K4" s="3" t="e">
        <f ca="1">_xludf.SWITCH(H4,"Flat", IFERROR(_xludf.XLOOKUP(B4, 'Tech Setup'!$A:$A, 'Tech Setup'!$C:$C), 0), "Hourly", IFERROR(_xludf.XLOOKUP(B4, 'Tech Setup'!$A:$A, 'Tech Setup'!$D:$D), 0), "Warranty", IFERROR(_xludf.XLOOKUP(B4, 'Tech Setup'!$A:$A, 'Tech Setup'!$E:$E), 0), "Internal", IFERROR(_xludf.XLOOKUP(B4, 'Tech Setup'!$A:$A, 'Tech Setup'!$F:$F), 0), 0)</f>
        <v>#NAME?</v>
      </c>
      <c r="L4" s="3">
        <f t="shared" ca="1" si="0"/>
        <v>0</v>
      </c>
      <c r="P4" s="3">
        <f t="shared" ca="1" si="1"/>
        <v>0</v>
      </c>
    </row>
    <row r="5" spans="1:18" ht="15.75" x14ac:dyDescent="0.25">
      <c r="J5" s="1" t="str">
        <f ca="1">IF(J5="", IFERROR(_xludf.XLOOKUP(B5, 'Tech Setup'!$A:$A, 'Tech Setup'!$B:$B), 8), J5)</f>
        <v/>
      </c>
      <c r="K5" s="3" t="e">
        <f ca="1">_xludf.SWITCH(H5,"Flat", IFERROR(_xludf.XLOOKUP(B5, 'Tech Setup'!$A:$A, 'Tech Setup'!$C:$C), 0), "Hourly", IFERROR(_xludf.XLOOKUP(B5, 'Tech Setup'!$A:$A, 'Tech Setup'!$D:$D), 0), "Warranty", IFERROR(_xludf.XLOOKUP(B5, 'Tech Setup'!$A:$A, 'Tech Setup'!$E:$E), 0), "Internal", IFERROR(_xludf.XLOOKUP(B5, 'Tech Setup'!$A:$A, 'Tech Setup'!$F:$F), 0), 0)</f>
        <v>#NAME?</v>
      </c>
      <c r="L5" s="3">
        <f t="shared" ca="1" si="0"/>
        <v>0</v>
      </c>
      <c r="P5" s="3">
        <f t="shared" ca="1" si="1"/>
        <v>0</v>
      </c>
    </row>
    <row r="6" spans="1:18" ht="15.75" x14ac:dyDescent="0.25">
      <c r="J6" s="1" t="str">
        <f ca="1">IF(J6="", IFERROR(_xludf.XLOOKUP(B6, 'Tech Setup'!$A:$A, 'Tech Setup'!$B:$B), 8), J6)</f>
        <v/>
      </c>
      <c r="K6" s="3" t="e">
        <f ca="1">_xludf.SWITCH(H6,"Flat", IFERROR(_xludf.XLOOKUP(B6, 'Tech Setup'!$A:$A, 'Tech Setup'!$C:$C), 0), "Hourly", IFERROR(_xludf.XLOOKUP(B6, 'Tech Setup'!$A:$A, 'Tech Setup'!$D:$D), 0), "Warranty", IFERROR(_xludf.XLOOKUP(B6, 'Tech Setup'!$A:$A, 'Tech Setup'!$E:$E), 0), "Internal", IFERROR(_xludf.XLOOKUP(B6, 'Tech Setup'!$A:$A, 'Tech Setup'!$F:$F), 0), 0)</f>
        <v>#NAME?</v>
      </c>
      <c r="L6" s="3">
        <f t="shared" ca="1" si="0"/>
        <v>0</v>
      </c>
      <c r="P6" s="3">
        <f t="shared" ca="1" si="1"/>
        <v>0</v>
      </c>
    </row>
    <row r="7" spans="1:18" ht="15.75" x14ac:dyDescent="0.25">
      <c r="J7" s="1" t="str">
        <f ca="1">IF(J7="", IFERROR(_xludf.XLOOKUP(B7, 'Tech Setup'!$A:$A, 'Tech Setup'!$B:$B), 8), J7)</f>
        <v/>
      </c>
      <c r="K7" s="3" t="e">
        <f ca="1">_xludf.SWITCH(H7,"Flat", IFERROR(_xludf.XLOOKUP(B7, 'Tech Setup'!$A:$A, 'Tech Setup'!$C:$C), 0), "Hourly", IFERROR(_xludf.XLOOKUP(B7, 'Tech Setup'!$A:$A, 'Tech Setup'!$D:$D), 0), "Warranty", IFERROR(_xludf.XLOOKUP(B7, 'Tech Setup'!$A:$A, 'Tech Setup'!$E:$E), 0), "Internal", IFERROR(_xludf.XLOOKUP(B7, 'Tech Setup'!$A:$A, 'Tech Setup'!$F:$F), 0), 0)</f>
        <v>#NAME?</v>
      </c>
      <c r="L7" s="3">
        <f t="shared" ca="1" si="0"/>
        <v>0</v>
      </c>
      <c r="P7" s="3">
        <f t="shared" ca="1" si="1"/>
        <v>0</v>
      </c>
    </row>
    <row r="8" spans="1:18" ht="15.75" x14ac:dyDescent="0.25">
      <c r="J8" s="1" t="str">
        <f ca="1">IF(J8="", IFERROR(_xludf.XLOOKUP(B8, 'Tech Setup'!$A:$A, 'Tech Setup'!$B:$B), 8), J8)</f>
        <v/>
      </c>
      <c r="K8" s="3" t="e">
        <f ca="1">_xludf.SWITCH(H8,"Flat", IFERROR(_xludf.XLOOKUP(B8, 'Tech Setup'!$A:$A, 'Tech Setup'!$C:$C), 0), "Hourly", IFERROR(_xludf.XLOOKUP(B8, 'Tech Setup'!$A:$A, 'Tech Setup'!$D:$D), 0), "Warranty", IFERROR(_xludf.XLOOKUP(B8, 'Tech Setup'!$A:$A, 'Tech Setup'!$E:$E), 0), "Internal", IFERROR(_xludf.XLOOKUP(B8, 'Tech Setup'!$A:$A, 'Tech Setup'!$F:$F), 0), 0)</f>
        <v>#NAME?</v>
      </c>
      <c r="L8" s="3">
        <f t="shared" ca="1" si="0"/>
        <v>0</v>
      </c>
      <c r="P8" s="3">
        <f t="shared" ca="1" si="1"/>
        <v>0</v>
      </c>
    </row>
    <row r="9" spans="1:18" ht="15.75" x14ac:dyDescent="0.25">
      <c r="J9" s="1" t="str">
        <f ca="1">IF(J9="", IFERROR(_xludf.XLOOKUP(B9, 'Tech Setup'!$A:$A, 'Tech Setup'!$B:$B), 8), J9)</f>
        <v/>
      </c>
      <c r="K9" s="3" t="e">
        <f ca="1">_xludf.SWITCH(H9,"Flat", IFERROR(_xludf.XLOOKUP(B9, 'Tech Setup'!$A:$A, 'Tech Setup'!$C:$C), 0), "Hourly", IFERROR(_xludf.XLOOKUP(B9, 'Tech Setup'!$A:$A, 'Tech Setup'!$D:$D), 0), "Warranty", IFERROR(_xludf.XLOOKUP(B9, 'Tech Setup'!$A:$A, 'Tech Setup'!$E:$E), 0), "Internal", IFERROR(_xludf.XLOOKUP(B9, 'Tech Setup'!$A:$A, 'Tech Setup'!$F:$F), 0), 0)</f>
        <v>#NAME?</v>
      </c>
      <c r="L9" s="3">
        <f t="shared" ca="1" si="0"/>
        <v>0</v>
      </c>
      <c r="P9" s="3">
        <f t="shared" ca="1" si="1"/>
        <v>0</v>
      </c>
    </row>
    <row r="10" spans="1:18" ht="15.75" x14ac:dyDescent="0.25">
      <c r="J10" s="1" t="str">
        <f ca="1">IF(J10="", IFERROR(_xludf.XLOOKUP(B10, 'Tech Setup'!$A:$A, 'Tech Setup'!$B:$B), 8), J10)</f>
        <v/>
      </c>
      <c r="K10" s="3" t="e">
        <f ca="1">_xludf.SWITCH(H10,"Flat", IFERROR(_xludf.XLOOKUP(B10, 'Tech Setup'!$A:$A, 'Tech Setup'!$C:$C), 0), "Hourly", IFERROR(_xludf.XLOOKUP(B10, 'Tech Setup'!$A:$A, 'Tech Setup'!$D:$D), 0), "Warranty", IFERROR(_xludf.XLOOKUP(B10, 'Tech Setup'!$A:$A, 'Tech Setup'!$E:$E), 0), "Internal", IFERROR(_xludf.XLOOKUP(B10, 'Tech Setup'!$A:$A, 'Tech Setup'!$F:$F), 0), 0)</f>
        <v>#NAME?</v>
      </c>
      <c r="L10" s="3">
        <f t="shared" ca="1" si="0"/>
        <v>0</v>
      </c>
      <c r="P10" s="3">
        <f t="shared" ca="1" si="1"/>
        <v>0</v>
      </c>
    </row>
    <row r="11" spans="1:18" ht="15.75" x14ac:dyDescent="0.25">
      <c r="J11" s="1" t="str">
        <f ca="1">IF(J11="", IFERROR(_xludf.XLOOKUP(B11, 'Tech Setup'!$A:$A, 'Tech Setup'!$B:$B), 8), J11)</f>
        <v/>
      </c>
      <c r="K11" s="3" t="e">
        <f ca="1">_xludf.SWITCH(H11,"Flat", IFERROR(_xludf.XLOOKUP(B11, 'Tech Setup'!$A:$A, 'Tech Setup'!$C:$C), 0), "Hourly", IFERROR(_xludf.XLOOKUP(B11, 'Tech Setup'!$A:$A, 'Tech Setup'!$D:$D), 0), "Warranty", IFERROR(_xludf.XLOOKUP(B11, 'Tech Setup'!$A:$A, 'Tech Setup'!$E:$E), 0), "Internal", IFERROR(_xludf.XLOOKUP(B11, 'Tech Setup'!$A:$A, 'Tech Setup'!$F:$F), 0), 0)</f>
        <v>#NAME?</v>
      </c>
      <c r="L11" s="3">
        <f t="shared" ca="1" si="0"/>
        <v>0</v>
      </c>
      <c r="P11" s="3">
        <f t="shared" ca="1" si="1"/>
        <v>0</v>
      </c>
    </row>
  </sheetData>
  <pageMargins left="0.7" right="0.7" top="0.75" bottom="0.75" header="0.3" footer="0.3"/>
  <ignoredErrors>
    <ignoredError sqref="A1:R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workbookViewId="0"/>
  </sheetViews>
  <sheetFormatPr defaultRowHeight="15" x14ac:dyDescent="0.25"/>
  <cols>
    <col min="1" max="1" width="12.875" customWidth="1"/>
    <col min="2" max="2" width="10.875" customWidth="1"/>
    <col min="3" max="4" width="14.875" customWidth="1"/>
    <col min="5" max="6" width="12.875" customWidth="1"/>
    <col min="7" max="8" width="10.875" customWidth="1"/>
    <col min="9" max="9" width="12.875" customWidth="1"/>
    <col min="10" max="10" width="14.875" customWidth="1"/>
    <col min="11" max="11" width="10.875" customWidth="1"/>
  </cols>
  <sheetData>
    <row r="1" spans="1:11" ht="15.75" x14ac:dyDescent="0.25">
      <c r="A1" t="s">
        <v>9</v>
      </c>
      <c r="B1" t="s">
        <v>0</v>
      </c>
      <c r="C1" t="s">
        <v>16</v>
      </c>
      <c r="D1" t="s">
        <v>17</v>
      </c>
      <c r="E1" t="s">
        <v>27</v>
      </c>
      <c r="F1" t="s">
        <v>19</v>
      </c>
      <c r="G1" t="s">
        <v>20</v>
      </c>
      <c r="H1" t="s">
        <v>21</v>
      </c>
      <c r="I1" t="s">
        <v>22</v>
      </c>
      <c r="J1" t="s">
        <v>28</v>
      </c>
      <c r="K1" t="s">
        <v>29</v>
      </c>
    </row>
    <row r="2" spans="1:11" ht="15.75" x14ac:dyDescent="0.25">
      <c r="C2">
        <f>SUMIFS(Entries!$I:$I, Entries!$A:$A, A2, Entries!$B:$B, B2)</f>
        <v>0</v>
      </c>
      <c r="D2">
        <f>SUMIFS(Entries!$J:$J, Entries!$A:$A, A2, Entries!$B:$B, B2)</f>
        <v>0</v>
      </c>
      <c r="E2" s="4">
        <f t="shared" ref="E2:E15" si="0">IFERROR(C2/D2,0)</f>
        <v>0</v>
      </c>
      <c r="F2" s="5">
        <f>SUMIFS(Entries!$L:$L, Entries!$A:$A, A2, Entries!$B:$B, B2)</f>
        <v>0</v>
      </c>
      <c r="G2" s="5">
        <f>SUMIFS(Entries!$N:$N, Entries!$A:$A, A2, Entries!$B:$B, B2)</f>
        <v>0</v>
      </c>
      <c r="H2" s="5">
        <f>SUMIFS(Entries!$O:$O, Entries!$A:$A, A2, Entries!$B:$B, B2)</f>
        <v>0</v>
      </c>
      <c r="I2" s="5">
        <f>SUMIFS(Entries!$Q:$Q, Entries!$A:$A, A2, Entries!$B:$B, B2)</f>
        <v>0</v>
      </c>
      <c r="J2" s="5">
        <f t="shared" ref="J2:J15" si="1">F2+G2+H2-I2</f>
        <v>0</v>
      </c>
      <c r="K2">
        <f>COUNTIFS(Entries!$A:$A, A2, Entries!$B:$B, B2, Entries!$Q:$Q, "Yes")</f>
        <v>0</v>
      </c>
    </row>
    <row r="3" spans="1:11" ht="15.75" x14ac:dyDescent="0.25">
      <c r="C3">
        <f>SUMIFS(Entries!$I:$I, Entries!$A:$A, A3, Entries!$B:$B, B3)</f>
        <v>0</v>
      </c>
      <c r="D3">
        <f>SUMIFS(Entries!$J:$J, Entries!$A:$A, A3, Entries!$B:$B, B3)</f>
        <v>0</v>
      </c>
      <c r="E3" s="4">
        <f t="shared" si="0"/>
        <v>0</v>
      </c>
      <c r="F3" s="5">
        <f>SUMIFS(Entries!$L:$L, Entries!$A:$A, A3, Entries!$B:$B, B3)</f>
        <v>0</v>
      </c>
      <c r="G3" s="5">
        <f>SUMIFS(Entries!$N:$N, Entries!$A:$A, A3, Entries!$B:$B, B3)</f>
        <v>0</v>
      </c>
      <c r="H3" s="5">
        <f>SUMIFS(Entries!$O:$O, Entries!$A:$A, A3, Entries!$B:$B, B3)</f>
        <v>0</v>
      </c>
      <c r="I3" s="5">
        <f>SUMIFS(Entries!$Q:$Q, Entries!$A:$A, A3, Entries!$B:$B, B3)</f>
        <v>0</v>
      </c>
      <c r="J3" s="5">
        <f t="shared" si="1"/>
        <v>0</v>
      </c>
      <c r="K3">
        <f>COUNTIFS(Entries!$A:$A, A3, Entries!$B:$B, B3, Entries!$Q:$Q, "Yes")</f>
        <v>0</v>
      </c>
    </row>
    <row r="4" spans="1:11" ht="15.75" x14ac:dyDescent="0.25">
      <c r="C4">
        <f>SUMIFS(Entries!$I:$I, Entries!$A:$A, A4, Entries!$B:$B, B4)</f>
        <v>0</v>
      </c>
      <c r="D4">
        <f>SUMIFS(Entries!$J:$J, Entries!$A:$A, A4, Entries!$B:$B, B4)</f>
        <v>0</v>
      </c>
      <c r="E4" s="4">
        <f t="shared" si="0"/>
        <v>0</v>
      </c>
      <c r="F4" s="5">
        <f>SUMIFS(Entries!$L:$L, Entries!$A:$A, A4, Entries!$B:$B, B4)</f>
        <v>0</v>
      </c>
      <c r="G4" s="5">
        <f>SUMIFS(Entries!$N:$N, Entries!$A:$A, A4, Entries!$B:$B, B4)</f>
        <v>0</v>
      </c>
      <c r="H4" s="5">
        <f>SUMIFS(Entries!$O:$O, Entries!$A:$A, A4, Entries!$B:$B, B4)</f>
        <v>0</v>
      </c>
      <c r="I4" s="5">
        <f>SUMIFS(Entries!$Q:$Q, Entries!$A:$A, A4, Entries!$B:$B, B4)</f>
        <v>0</v>
      </c>
      <c r="J4" s="5">
        <f t="shared" si="1"/>
        <v>0</v>
      </c>
      <c r="K4">
        <f>COUNTIFS(Entries!$A:$A, A4, Entries!$B:$B, B4, Entries!$Q:$Q, "Yes")</f>
        <v>0</v>
      </c>
    </row>
    <row r="5" spans="1:11" ht="15.75" x14ac:dyDescent="0.25">
      <c r="C5">
        <f>SUMIFS(Entries!$I:$I, Entries!$A:$A, A5, Entries!$B:$B, B5)</f>
        <v>0</v>
      </c>
      <c r="D5">
        <f>SUMIFS(Entries!$J:$J, Entries!$A:$A, A5, Entries!$B:$B, B5)</f>
        <v>0</v>
      </c>
      <c r="E5" s="4">
        <f t="shared" si="0"/>
        <v>0</v>
      </c>
      <c r="F5" s="5">
        <f>SUMIFS(Entries!$L:$L, Entries!$A:$A, A5, Entries!$B:$B, B5)</f>
        <v>0</v>
      </c>
      <c r="G5" s="5">
        <f>SUMIFS(Entries!$N:$N, Entries!$A:$A, A5, Entries!$B:$B, B5)</f>
        <v>0</v>
      </c>
      <c r="H5" s="5">
        <f>SUMIFS(Entries!$O:$O, Entries!$A:$A, A5, Entries!$B:$B, B5)</f>
        <v>0</v>
      </c>
      <c r="I5" s="5">
        <f>SUMIFS(Entries!$Q:$Q, Entries!$A:$A, A5, Entries!$B:$B, B5)</f>
        <v>0</v>
      </c>
      <c r="J5" s="5">
        <f t="shared" si="1"/>
        <v>0</v>
      </c>
      <c r="K5">
        <f>COUNTIFS(Entries!$A:$A, A5, Entries!$B:$B, B5, Entries!$Q:$Q, "Yes")</f>
        <v>0</v>
      </c>
    </row>
    <row r="6" spans="1:11" ht="15.75" x14ac:dyDescent="0.25">
      <c r="C6">
        <f>SUMIFS(Entries!$I:$I, Entries!$A:$A, A6, Entries!$B:$B, B6)</f>
        <v>0</v>
      </c>
      <c r="D6">
        <f>SUMIFS(Entries!$J:$J, Entries!$A:$A, A6, Entries!$B:$B, B6)</f>
        <v>0</v>
      </c>
      <c r="E6" s="4">
        <f t="shared" si="0"/>
        <v>0</v>
      </c>
      <c r="F6" s="5">
        <f>SUMIFS(Entries!$L:$L, Entries!$A:$A, A6, Entries!$B:$B, B6)</f>
        <v>0</v>
      </c>
      <c r="G6" s="5">
        <f>SUMIFS(Entries!$N:$N, Entries!$A:$A, A6, Entries!$B:$B, B6)</f>
        <v>0</v>
      </c>
      <c r="H6" s="5">
        <f>SUMIFS(Entries!$O:$O, Entries!$A:$A, A6, Entries!$B:$B, B6)</f>
        <v>0</v>
      </c>
      <c r="I6" s="5">
        <f>SUMIFS(Entries!$Q:$Q, Entries!$A:$A, A6, Entries!$B:$B, B6)</f>
        <v>0</v>
      </c>
      <c r="J6" s="5">
        <f t="shared" si="1"/>
        <v>0</v>
      </c>
      <c r="K6">
        <f>COUNTIFS(Entries!$A:$A, A6, Entries!$B:$B, B6, Entries!$Q:$Q, "Yes")</f>
        <v>0</v>
      </c>
    </row>
    <row r="7" spans="1:11" ht="15.75" x14ac:dyDescent="0.25">
      <c r="C7">
        <f>SUMIFS(Entries!$I:$I, Entries!$A:$A, A7, Entries!$B:$B, B7)</f>
        <v>0</v>
      </c>
      <c r="D7">
        <f>SUMIFS(Entries!$J:$J, Entries!$A:$A, A7, Entries!$B:$B, B7)</f>
        <v>0</v>
      </c>
      <c r="E7" s="4">
        <f t="shared" si="0"/>
        <v>0</v>
      </c>
      <c r="F7" s="5">
        <f>SUMIFS(Entries!$L:$L, Entries!$A:$A, A7, Entries!$B:$B, B7)</f>
        <v>0</v>
      </c>
      <c r="G7" s="5">
        <f>SUMIFS(Entries!$N:$N, Entries!$A:$A, A7, Entries!$B:$B, B7)</f>
        <v>0</v>
      </c>
      <c r="H7" s="5">
        <f>SUMIFS(Entries!$O:$O, Entries!$A:$A, A7, Entries!$B:$B, B7)</f>
        <v>0</v>
      </c>
      <c r="I7" s="5">
        <f>SUMIFS(Entries!$Q:$Q, Entries!$A:$A, A7, Entries!$B:$B, B7)</f>
        <v>0</v>
      </c>
      <c r="J7" s="5">
        <f t="shared" si="1"/>
        <v>0</v>
      </c>
      <c r="K7">
        <f>COUNTIFS(Entries!$A:$A, A7, Entries!$B:$B, B7, Entries!$Q:$Q, "Yes")</f>
        <v>0</v>
      </c>
    </row>
    <row r="8" spans="1:11" ht="15.75" x14ac:dyDescent="0.25">
      <c r="C8">
        <f>SUMIFS(Entries!$I:$I, Entries!$A:$A, A8, Entries!$B:$B, B8)</f>
        <v>0</v>
      </c>
      <c r="D8">
        <f>SUMIFS(Entries!$J:$J, Entries!$A:$A, A8, Entries!$B:$B, B8)</f>
        <v>0</v>
      </c>
      <c r="E8" s="4">
        <f t="shared" si="0"/>
        <v>0</v>
      </c>
      <c r="F8" s="5">
        <f>SUMIFS(Entries!$L:$L, Entries!$A:$A, A8, Entries!$B:$B, B8)</f>
        <v>0</v>
      </c>
      <c r="G8" s="5">
        <f>SUMIFS(Entries!$N:$N, Entries!$A:$A, A8, Entries!$B:$B, B8)</f>
        <v>0</v>
      </c>
      <c r="H8" s="5">
        <f>SUMIFS(Entries!$O:$O, Entries!$A:$A, A8, Entries!$B:$B, B8)</f>
        <v>0</v>
      </c>
      <c r="I8" s="5">
        <f>SUMIFS(Entries!$Q:$Q, Entries!$A:$A, A8, Entries!$B:$B, B8)</f>
        <v>0</v>
      </c>
      <c r="J8" s="5">
        <f t="shared" si="1"/>
        <v>0</v>
      </c>
      <c r="K8">
        <f>COUNTIFS(Entries!$A:$A, A8, Entries!$B:$B, B8, Entries!$Q:$Q, "Yes")</f>
        <v>0</v>
      </c>
    </row>
    <row r="9" spans="1:11" ht="15.75" x14ac:dyDescent="0.25">
      <c r="C9">
        <f>SUMIFS(Entries!$I:$I, Entries!$A:$A, A9, Entries!$B:$B, B9)</f>
        <v>0</v>
      </c>
      <c r="D9">
        <f>SUMIFS(Entries!$J:$J, Entries!$A:$A, A9, Entries!$B:$B, B9)</f>
        <v>0</v>
      </c>
      <c r="E9" s="4">
        <f t="shared" si="0"/>
        <v>0</v>
      </c>
      <c r="F9" s="5">
        <f>SUMIFS(Entries!$L:$L, Entries!$A:$A, A9, Entries!$B:$B, B9)</f>
        <v>0</v>
      </c>
      <c r="G9" s="5">
        <f>SUMIFS(Entries!$N:$N, Entries!$A:$A, A9, Entries!$B:$B, B9)</f>
        <v>0</v>
      </c>
      <c r="H9" s="5">
        <f>SUMIFS(Entries!$O:$O, Entries!$A:$A, A9, Entries!$B:$B, B9)</f>
        <v>0</v>
      </c>
      <c r="I9" s="5">
        <f>SUMIFS(Entries!$Q:$Q, Entries!$A:$A, A9, Entries!$B:$B, B9)</f>
        <v>0</v>
      </c>
      <c r="J9" s="5">
        <f t="shared" si="1"/>
        <v>0</v>
      </c>
      <c r="K9">
        <f>COUNTIFS(Entries!$A:$A, A9, Entries!$B:$B, B9, Entries!$Q:$Q, "Yes")</f>
        <v>0</v>
      </c>
    </row>
    <row r="10" spans="1:11" ht="15.75" x14ac:dyDescent="0.25">
      <c r="C10">
        <f>SUMIFS(Entries!$I:$I, Entries!$A:$A, A10, Entries!$B:$B, B10)</f>
        <v>0</v>
      </c>
      <c r="D10">
        <f>SUMIFS(Entries!$J:$J, Entries!$A:$A, A10, Entries!$B:$B, B10)</f>
        <v>0</v>
      </c>
      <c r="E10" s="4">
        <f t="shared" si="0"/>
        <v>0</v>
      </c>
      <c r="F10" s="5">
        <f>SUMIFS(Entries!$L:$L, Entries!$A:$A, A10, Entries!$B:$B, B10)</f>
        <v>0</v>
      </c>
      <c r="G10" s="5">
        <f>SUMIFS(Entries!$N:$N, Entries!$A:$A, A10, Entries!$B:$B, B10)</f>
        <v>0</v>
      </c>
      <c r="H10" s="5">
        <f>SUMIFS(Entries!$O:$O, Entries!$A:$A, A10, Entries!$B:$B, B10)</f>
        <v>0</v>
      </c>
      <c r="I10" s="5">
        <f>SUMIFS(Entries!$Q:$Q, Entries!$A:$A, A10, Entries!$B:$B, B10)</f>
        <v>0</v>
      </c>
      <c r="J10" s="5">
        <f t="shared" si="1"/>
        <v>0</v>
      </c>
      <c r="K10">
        <f>COUNTIFS(Entries!$A:$A, A10, Entries!$B:$B, B10, Entries!$Q:$Q, "Yes")</f>
        <v>0</v>
      </c>
    </row>
    <row r="11" spans="1:11" ht="15.75" x14ac:dyDescent="0.25">
      <c r="C11">
        <f>SUMIFS(Entries!$I:$I, Entries!$A:$A, A11, Entries!$B:$B, B11)</f>
        <v>0</v>
      </c>
      <c r="D11">
        <f>SUMIFS(Entries!$J:$J, Entries!$A:$A, A11, Entries!$B:$B, B11)</f>
        <v>0</v>
      </c>
      <c r="E11" s="4">
        <f t="shared" si="0"/>
        <v>0</v>
      </c>
      <c r="F11" s="5">
        <f>SUMIFS(Entries!$L:$L, Entries!$A:$A, A11, Entries!$B:$B, B11)</f>
        <v>0</v>
      </c>
      <c r="G11" s="5">
        <f>SUMIFS(Entries!$N:$N, Entries!$A:$A, A11, Entries!$B:$B, B11)</f>
        <v>0</v>
      </c>
      <c r="H11" s="5">
        <f>SUMIFS(Entries!$O:$O, Entries!$A:$A, A11, Entries!$B:$B, B11)</f>
        <v>0</v>
      </c>
      <c r="I11" s="5">
        <f>SUMIFS(Entries!$Q:$Q, Entries!$A:$A, A11, Entries!$B:$B, B11)</f>
        <v>0</v>
      </c>
      <c r="J11" s="5">
        <f t="shared" si="1"/>
        <v>0</v>
      </c>
      <c r="K11">
        <f>COUNTIFS(Entries!$A:$A, A11, Entries!$B:$B, B11, Entries!$Q:$Q, "Yes")</f>
        <v>0</v>
      </c>
    </row>
    <row r="12" spans="1:11" ht="15.75" x14ac:dyDescent="0.25">
      <c r="C12">
        <f>SUMIFS(Entries!$I:$I, Entries!$A:$A, A12, Entries!$B:$B, B12)</f>
        <v>0</v>
      </c>
      <c r="D12">
        <f>SUMIFS(Entries!$J:$J, Entries!$A:$A, A12, Entries!$B:$B, B12)</f>
        <v>0</v>
      </c>
      <c r="E12" s="4">
        <f t="shared" si="0"/>
        <v>0</v>
      </c>
      <c r="F12" s="5">
        <f>SUMIFS(Entries!$L:$L, Entries!$A:$A, A12, Entries!$B:$B, B12)</f>
        <v>0</v>
      </c>
      <c r="G12" s="5">
        <f>SUMIFS(Entries!$N:$N, Entries!$A:$A, A12, Entries!$B:$B, B12)</f>
        <v>0</v>
      </c>
      <c r="H12" s="5">
        <f>SUMIFS(Entries!$O:$O, Entries!$A:$A, A12, Entries!$B:$B, B12)</f>
        <v>0</v>
      </c>
      <c r="I12" s="5">
        <f>SUMIFS(Entries!$Q:$Q, Entries!$A:$A, A12, Entries!$B:$B, B12)</f>
        <v>0</v>
      </c>
      <c r="J12" s="5">
        <f t="shared" si="1"/>
        <v>0</v>
      </c>
      <c r="K12">
        <f>COUNTIFS(Entries!$A:$A, A12, Entries!$B:$B, B12, Entries!$Q:$Q, "Yes")</f>
        <v>0</v>
      </c>
    </row>
    <row r="13" spans="1:11" ht="15.75" x14ac:dyDescent="0.25">
      <c r="C13">
        <f>SUMIFS(Entries!$I:$I, Entries!$A:$A, A13, Entries!$B:$B, B13)</f>
        <v>0</v>
      </c>
      <c r="D13">
        <f>SUMIFS(Entries!$J:$J, Entries!$A:$A, A13, Entries!$B:$B, B13)</f>
        <v>0</v>
      </c>
      <c r="E13" s="4">
        <f t="shared" si="0"/>
        <v>0</v>
      </c>
      <c r="F13" s="5">
        <f>SUMIFS(Entries!$L:$L, Entries!$A:$A, A13, Entries!$B:$B, B13)</f>
        <v>0</v>
      </c>
      <c r="G13" s="5">
        <f>SUMIFS(Entries!$N:$N, Entries!$A:$A, A13, Entries!$B:$B, B13)</f>
        <v>0</v>
      </c>
      <c r="H13" s="5">
        <f>SUMIFS(Entries!$O:$O, Entries!$A:$A, A13, Entries!$B:$B, B13)</f>
        <v>0</v>
      </c>
      <c r="I13" s="5">
        <f>SUMIFS(Entries!$Q:$Q, Entries!$A:$A, A13, Entries!$B:$B, B13)</f>
        <v>0</v>
      </c>
      <c r="J13" s="5">
        <f t="shared" si="1"/>
        <v>0</v>
      </c>
      <c r="K13">
        <f>COUNTIFS(Entries!$A:$A, A13, Entries!$B:$B, B13, Entries!$Q:$Q, "Yes")</f>
        <v>0</v>
      </c>
    </row>
    <row r="14" spans="1:11" ht="15.75" x14ac:dyDescent="0.25">
      <c r="C14">
        <f>SUMIFS(Entries!$I:$I, Entries!$A:$A, A14, Entries!$B:$B, B14)</f>
        <v>0</v>
      </c>
      <c r="D14">
        <f>SUMIFS(Entries!$J:$J, Entries!$A:$A, A14, Entries!$B:$B, B14)</f>
        <v>0</v>
      </c>
      <c r="E14" s="4">
        <f t="shared" si="0"/>
        <v>0</v>
      </c>
      <c r="F14" s="5">
        <f>SUMIFS(Entries!$L:$L, Entries!$A:$A, A14, Entries!$B:$B, B14)</f>
        <v>0</v>
      </c>
      <c r="G14" s="5">
        <f>SUMIFS(Entries!$N:$N, Entries!$A:$A, A14, Entries!$B:$B, B14)</f>
        <v>0</v>
      </c>
      <c r="H14" s="5">
        <f>SUMIFS(Entries!$O:$O, Entries!$A:$A, A14, Entries!$B:$B, B14)</f>
        <v>0</v>
      </c>
      <c r="I14" s="5">
        <f>SUMIFS(Entries!$Q:$Q, Entries!$A:$A, A14, Entries!$B:$B, B14)</f>
        <v>0</v>
      </c>
      <c r="J14" s="5">
        <f t="shared" si="1"/>
        <v>0</v>
      </c>
      <c r="K14">
        <f>COUNTIFS(Entries!$A:$A, A14, Entries!$B:$B, B14, Entries!$Q:$Q, "Yes")</f>
        <v>0</v>
      </c>
    </row>
    <row r="15" spans="1:11" ht="15.75" x14ac:dyDescent="0.25">
      <c r="C15">
        <f>SUMIFS(Entries!$I:$I, Entries!$A:$A, A15, Entries!$B:$B, B15)</f>
        <v>0</v>
      </c>
      <c r="D15">
        <f>SUMIFS(Entries!$J:$J, Entries!$A:$A, A15, Entries!$B:$B, B15)</f>
        <v>0</v>
      </c>
      <c r="E15" s="4">
        <f t="shared" si="0"/>
        <v>0</v>
      </c>
      <c r="F15" s="5">
        <f>SUMIFS(Entries!$L:$L, Entries!$A:$A, A15, Entries!$B:$B, B15)</f>
        <v>0</v>
      </c>
      <c r="G15" s="5">
        <f>SUMIFS(Entries!$N:$N, Entries!$A:$A, A15, Entries!$B:$B, B15)</f>
        <v>0</v>
      </c>
      <c r="H15" s="5">
        <f>SUMIFS(Entries!$O:$O, Entries!$A:$A, A15, Entries!$B:$B, B15)</f>
        <v>0</v>
      </c>
      <c r="I15" s="5">
        <f>SUMIFS(Entries!$Q:$Q, Entries!$A:$A, A15, Entries!$B:$B, B15)</f>
        <v>0</v>
      </c>
      <c r="J15" s="5">
        <f t="shared" si="1"/>
        <v>0</v>
      </c>
      <c r="K15">
        <f>COUNTIFS(Entries!$A:$A, A15, Entries!$B:$B, B15, Entries!$Q:$Q, "Yes")</f>
        <v>0</v>
      </c>
    </row>
  </sheetData>
  <pageMargins left="0.7" right="0.7" top="0.75" bottom="0.75" header="0.3" footer="0.3"/>
  <ignoredErrors>
    <ignoredError sqref="A1:K1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tabSelected="1" workbookViewId="0"/>
  </sheetViews>
  <sheetFormatPr defaultRowHeight="15" x14ac:dyDescent="0.25"/>
  <cols>
    <col min="1" max="1" width="16.875" customWidth="1"/>
    <col min="2" max="2" width="14.875" customWidth="1"/>
    <col min="3" max="3" width="12.875" customWidth="1"/>
    <col min="4" max="4" width="14.875" customWidth="1"/>
    <col min="5" max="5" width="18.875" customWidth="1"/>
    <col min="6" max="6" width="14.875" customWidth="1"/>
  </cols>
  <sheetData>
    <row r="1" spans="1:5" ht="15.75" x14ac:dyDescent="0.25">
      <c r="A1" t="s">
        <v>30</v>
      </c>
    </row>
    <row r="2" spans="1:5" ht="15.75" x14ac:dyDescent="0.25">
      <c r="A2" t="s">
        <v>31</v>
      </c>
      <c r="C2" t="s">
        <v>32</v>
      </c>
      <c r="E2" t="s">
        <v>33</v>
      </c>
    </row>
    <row r="4" spans="1:5" ht="15.75" x14ac:dyDescent="0.25">
      <c r="A4" t="s">
        <v>16</v>
      </c>
      <c r="B4" s="5">
        <f>SUMIFS(Entries!$I:$I, Entries!$A:$A, "&gt;="&amp;B2, Entries!$A:$A, "&lt;="&amp;D2)</f>
        <v>0</v>
      </c>
    </row>
    <row r="5" spans="1:5" ht="15.75" x14ac:dyDescent="0.25">
      <c r="A5" t="s">
        <v>17</v>
      </c>
      <c r="B5" s="5">
        <f>SUMIFS(Entries!$J:$J, Entries!$A:$A, "&gt;="&amp;B2, Entries!$A:$A, "&lt;="&amp;D2)</f>
        <v>0</v>
      </c>
    </row>
    <row r="6" spans="1:5" ht="15.75" x14ac:dyDescent="0.25">
      <c r="A6" t="s">
        <v>27</v>
      </c>
      <c r="B6" s="4" t="str">
        <f ca="1">IFERROR(B5/B6,0)</f>
        <v/>
      </c>
    </row>
    <row r="7" spans="1:5" ht="15.75" x14ac:dyDescent="0.25">
      <c r="A7" t="s">
        <v>19</v>
      </c>
      <c r="B7" s="5">
        <f>SUMIFS(Entries!$L:$L, Entries!$A:$A, "&gt;="&amp;B2, Entries!$A:$A, "&lt;="&amp;D2)</f>
        <v>0</v>
      </c>
    </row>
    <row r="8" spans="1:5" ht="15.75" x14ac:dyDescent="0.25">
      <c r="A8" t="s">
        <v>20</v>
      </c>
      <c r="B8" s="5">
        <f>SUMIFS(Entries!$N:$N, Entries!$A:$A, "&gt;="&amp;B2, Entries!$A:$A, "&lt;="&amp;D2)</f>
        <v>0</v>
      </c>
    </row>
    <row r="9" spans="1:5" ht="15.75" x14ac:dyDescent="0.25">
      <c r="A9" t="s">
        <v>28</v>
      </c>
      <c r="B9" s="5" t="str">
        <f ca="1">B8+B9+SUMIFS(Entries!$O:$O, Entries!$A:$A, "&gt;="&amp;B2, Entries!$A:$A, "&lt;="&amp;D2)-SUMIFS(Entries!$Q:$Q, Entries!$A:$A, "&gt;="&amp;B2, Entries!$A:$A, "&lt;="&amp;D2)</f>
        <v/>
      </c>
    </row>
    <row r="10" spans="1:5" ht="15.75" x14ac:dyDescent="0.25">
      <c r="A10" t="s">
        <v>29</v>
      </c>
      <c r="B10" s="5">
        <f>COUNTIFS(Entries!$A:$A, "&gt;="&amp;B2, Entries!$A:$A, "&lt;="&amp;D2, Entries!$R:$R, "Yes")</f>
        <v>0</v>
      </c>
    </row>
    <row r="12" spans="1:5" ht="15.75" x14ac:dyDescent="0.25">
      <c r="A12" t="s">
        <v>24</v>
      </c>
      <c r="B12" t="s">
        <v>34</v>
      </c>
    </row>
  </sheetData>
  <pageMargins left="0.7" right="0.7" top="0.75" bottom="0.75" header="0.3" footer="0.3"/>
  <ignoredErrors>
    <ignoredError sqref="A1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Tech Setup</vt:lpstr>
      <vt:lpstr>Entries</vt:lpstr>
      <vt:lpstr>Daily Summary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curtis</cp:lastModifiedBy>
  <dcterms:created xsi:type="dcterms:W3CDTF">2026-06-30T13:34:20Z</dcterms:created>
  <dcterms:modified xsi:type="dcterms:W3CDTF">2026-06-30T13:34:20Z</dcterms:modified>
</cp:coreProperties>
</file>